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15" windowHeight="7785" activeTab="3"/>
  </bookViews>
  <sheets>
    <sheet name="BookList" sheetId="1" r:id="rId1"/>
    <sheet name="StockList" sheetId="2" r:id="rId2"/>
    <sheet name="CustList" sheetId="3" r:id="rId3"/>
    <sheet name="Invoice" sheetId="4" r:id="rId4"/>
  </sheets>
  <definedNames>
    <definedName name="Client_List">'CustList'!$A$1:$E$6</definedName>
    <definedName name="Title_ISBN">'BookList'!$B$5:$C$10</definedName>
  </definedNames>
  <calcPr fullCalcOnLoad="1"/>
</workbook>
</file>

<file path=xl/sharedStrings.xml><?xml version="1.0" encoding="utf-8"?>
<sst xmlns="http://schemas.openxmlformats.org/spreadsheetml/2006/main" count="67" uniqueCount="59">
  <si>
    <t>Intermediate Excel</t>
  </si>
  <si>
    <t>Linking Worksheets in a Workbook</t>
  </si>
  <si>
    <t>Title</t>
  </si>
  <si>
    <t>Author</t>
  </si>
  <si>
    <t>ISBN No</t>
  </si>
  <si>
    <t>Cost</t>
  </si>
  <si>
    <t>Thief of Time</t>
  </si>
  <si>
    <t>Terry Pratchett</t>
  </si>
  <si>
    <t>J. K .Rowling</t>
  </si>
  <si>
    <t>I. M. Banks</t>
  </si>
  <si>
    <t>Look to Windward</t>
  </si>
  <si>
    <t>The Last Hero</t>
  </si>
  <si>
    <t>057506885X</t>
  </si>
  <si>
    <t>Douglas Adams</t>
  </si>
  <si>
    <t>Hitchiker Trilogy</t>
  </si>
  <si>
    <t>Harry Potter and the Goblet of Fire</t>
  </si>
  <si>
    <t>Neil Gaiman</t>
  </si>
  <si>
    <t>Neverwhere</t>
  </si>
  <si>
    <t>Original Stock</t>
  </si>
  <si>
    <t>Current Stock</t>
  </si>
  <si>
    <t>Address1</t>
  </si>
  <si>
    <t>Address2</t>
  </si>
  <si>
    <t>Post Code</t>
  </si>
  <si>
    <t>Elmwood Road</t>
  </si>
  <si>
    <t>Baglan</t>
  </si>
  <si>
    <t>Town</t>
  </si>
  <si>
    <t>Port Talbot</t>
  </si>
  <si>
    <t>SA12 8FF</t>
  </si>
  <si>
    <t>3, Rock Terrace</t>
  </si>
  <si>
    <t>Morriston</t>
  </si>
  <si>
    <t>Swansea</t>
  </si>
  <si>
    <t>SA5 5BB</t>
  </si>
  <si>
    <t>27, Mulberry Road</t>
  </si>
  <si>
    <t>Sketty</t>
  </si>
  <si>
    <t>SA2 3JK</t>
  </si>
  <si>
    <t>14, Rhyd Hir</t>
  </si>
  <si>
    <t>Skewen</t>
  </si>
  <si>
    <t>SA9 4TL</t>
  </si>
  <si>
    <t>102, Rhyddings Terrace</t>
  </si>
  <si>
    <t>SA1 2JP</t>
  </si>
  <si>
    <t>Invoice</t>
  </si>
  <si>
    <t>Baglan Books</t>
  </si>
  <si>
    <t>Invoice Date:</t>
  </si>
  <si>
    <t>Invoice to:</t>
  </si>
  <si>
    <t>Address:</t>
  </si>
  <si>
    <t>Book Titles</t>
  </si>
  <si>
    <t>Quantity</t>
  </si>
  <si>
    <t>In Stock?</t>
  </si>
  <si>
    <t>Total No of Books</t>
  </si>
  <si>
    <t>Invoice Total:</t>
  </si>
  <si>
    <t>Dr. D Davies</t>
  </si>
  <si>
    <t>Ms J Evans</t>
  </si>
  <si>
    <t>Mrs Jenkins</t>
  </si>
  <si>
    <t>Mr V Jones</t>
  </si>
  <si>
    <t>Mr T Williams</t>
  </si>
  <si>
    <t>Name</t>
  </si>
  <si>
    <t>Post Code:</t>
  </si>
  <si>
    <t>Uplands</t>
  </si>
  <si>
    <t>Postage and Packing @ 75p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</si>
</sst>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.00"/>
    <numFmt numFmtId="168" formatCode="dd/mmm/yy\ hh:mm"/>
    <numFmt numFmtId="169" formatCode="d\-mmm\-yyyy"/>
  </numFmts>
  <fonts count="7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167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1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CC99"/>
        </patternFill>
      </fill>
      <border/>
    </dxf>
    <dxf>
      <font>
        <b/>
        <i val="0"/>
        <color rgb="FF000080"/>
      </font>
      <fill>
        <patternFill>
          <fgColor rgb="FF800000"/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8" sqref="B8"/>
    </sheetView>
  </sheetViews>
  <sheetFormatPr defaultColWidth="9.140625" defaultRowHeight="12.75"/>
  <cols>
    <col min="1" max="1" width="20.8515625" style="0" customWidth="1"/>
    <col min="2" max="2" width="34.8515625" style="0" bestFit="1" customWidth="1"/>
    <col min="3" max="3" width="12.57421875" style="0" bestFit="1" customWidth="1"/>
  </cols>
  <sheetData>
    <row r="1" ht="15">
      <c r="A1" s="3" t="s">
        <v>0</v>
      </c>
    </row>
    <row r="2" ht="15">
      <c r="A2" s="2" t="s">
        <v>1</v>
      </c>
    </row>
    <row r="4" spans="1:4" ht="14.25">
      <c r="A4" s="4" t="s">
        <v>3</v>
      </c>
      <c r="B4" s="4" t="s">
        <v>2</v>
      </c>
      <c r="C4" s="4" t="s">
        <v>4</v>
      </c>
      <c r="D4" s="4" t="s">
        <v>5</v>
      </c>
    </row>
    <row r="5" spans="1:4" ht="12.75">
      <c r="A5" s="1" t="s">
        <v>7</v>
      </c>
      <c r="B5" s="1" t="s">
        <v>6</v>
      </c>
      <c r="C5" s="5">
        <v>385601883</v>
      </c>
      <c r="D5" s="6">
        <v>8.49</v>
      </c>
    </row>
    <row r="6" spans="1:4" ht="12.75">
      <c r="A6" s="1" t="s">
        <v>8</v>
      </c>
      <c r="B6" s="1" t="s">
        <v>15</v>
      </c>
      <c r="C6" s="5">
        <v>747550794</v>
      </c>
      <c r="D6" s="6">
        <v>5.59</v>
      </c>
    </row>
    <row r="7" spans="1:4" ht="12.75">
      <c r="A7" s="1" t="s">
        <v>9</v>
      </c>
      <c r="B7" s="1" t="s">
        <v>10</v>
      </c>
      <c r="C7" s="5">
        <v>1841490598</v>
      </c>
      <c r="D7" s="6">
        <v>6.39</v>
      </c>
    </row>
    <row r="8" spans="1:4" ht="12.75">
      <c r="A8" s="1" t="s">
        <v>7</v>
      </c>
      <c r="B8" s="1" t="s">
        <v>11</v>
      </c>
      <c r="C8" s="5" t="s">
        <v>12</v>
      </c>
      <c r="D8" s="6">
        <v>12.59</v>
      </c>
    </row>
    <row r="9" spans="1:4" ht="12.75">
      <c r="A9" s="1" t="s">
        <v>13</v>
      </c>
      <c r="B9" s="1" t="s">
        <v>14</v>
      </c>
      <c r="C9" s="5">
        <v>330316117</v>
      </c>
      <c r="D9" s="6">
        <v>7.99</v>
      </c>
    </row>
    <row r="10" spans="1:4" ht="12.75">
      <c r="A10" s="1" t="s">
        <v>16</v>
      </c>
      <c r="B10" s="1" t="s">
        <v>17</v>
      </c>
      <c r="C10" s="5">
        <v>747266689</v>
      </c>
      <c r="D10" s="6">
        <v>5.59</v>
      </c>
    </row>
  </sheetData>
  <printOptions gridLines="1" headings="1" horizontalCentered="1" vertic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&amp;L&amp;"Verdana,Regular"Intermediate Excel&amp;R&amp;A</oddHeader>
    <oddFooter>&amp;C&amp;F&amp;R&amp;"Verdana,Regular"Baglan IT Centre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25" sqref="C25"/>
    </sheetView>
  </sheetViews>
  <sheetFormatPr defaultColWidth="9.140625" defaultRowHeight="12.75"/>
  <cols>
    <col min="1" max="1" width="34.8515625" style="0" bestFit="1" customWidth="1"/>
    <col min="2" max="2" width="12.57421875" style="0" bestFit="1" customWidth="1"/>
    <col min="3" max="4" width="17.7109375" style="0" bestFit="1" customWidth="1"/>
  </cols>
  <sheetData>
    <row r="1" spans="1:4" ht="14.25">
      <c r="A1" s="31" t="s">
        <v>2</v>
      </c>
      <c r="B1" s="31" t="s">
        <v>4</v>
      </c>
      <c r="C1" s="31" t="s">
        <v>18</v>
      </c>
      <c r="D1" s="31" t="s">
        <v>19</v>
      </c>
    </row>
    <row r="2" spans="1:4" ht="12.75">
      <c r="A2" s="16" t="str">
        <f>BookList!B5</f>
        <v>Thief of Time</v>
      </c>
      <c r="B2" s="32">
        <f aca="true" t="shared" si="0" ref="B2:B7">VLOOKUP(A2,Title_ISBN,2,FALSE)</f>
        <v>385601883</v>
      </c>
      <c r="C2" s="16">
        <v>50</v>
      </c>
      <c r="D2" s="17">
        <f>C2-VLOOKUP(A2,Invoice!$A$10:$C$17,3,FALSE)</f>
        <v>28</v>
      </c>
    </row>
    <row r="3" spans="1:4" ht="12.75">
      <c r="A3" s="16" t="str">
        <f>BookList!B6</f>
        <v>Harry Potter and the Goblet of Fire</v>
      </c>
      <c r="B3" s="32">
        <f t="shared" si="0"/>
        <v>747550794</v>
      </c>
      <c r="C3" s="16">
        <v>50</v>
      </c>
      <c r="D3" s="17" t="e">
        <f>C3-VLOOKUP(A3,Invoice!$A$10:$C$17,3,FALSE)</f>
        <v>#N/A</v>
      </c>
    </row>
    <row r="4" spans="1:4" ht="12.75">
      <c r="A4" s="16" t="str">
        <f>BookList!B7</f>
        <v>Look to Windward</v>
      </c>
      <c r="B4" s="32">
        <f t="shared" si="0"/>
        <v>1841490598</v>
      </c>
      <c r="C4" s="16">
        <v>50</v>
      </c>
      <c r="D4" s="17" t="e">
        <f>C4-VLOOKUP(A4,Invoice!$A$10:$C$17,3,FALSE)</f>
        <v>#N/A</v>
      </c>
    </row>
    <row r="5" spans="1:4" ht="12.75">
      <c r="A5" s="16" t="str">
        <f>BookList!B8</f>
        <v>The Last Hero</v>
      </c>
      <c r="B5" s="32" t="str">
        <f t="shared" si="0"/>
        <v>057506885X</v>
      </c>
      <c r="C5" s="16">
        <v>50</v>
      </c>
      <c r="D5" s="17">
        <f>C5-VLOOKUP(A5,Invoice!$A$10:$C$17,3,FALSE)</f>
        <v>36</v>
      </c>
    </row>
    <row r="6" spans="1:4" ht="12.75">
      <c r="A6" s="16" t="str">
        <f>BookList!B9</f>
        <v>Hitchiker Trilogy</v>
      </c>
      <c r="B6" s="32">
        <f t="shared" si="0"/>
        <v>330316117</v>
      </c>
      <c r="C6" s="16">
        <v>50</v>
      </c>
      <c r="D6" s="17" t="e">
        <f>C6-VLOOKUP(A6,Invoice!$A$10:$C$17,3,FALSE)</f>
        <v>#N/A</v>
      </c>
    </row>
    <row r="7" spans="1:4" ht="12.75">
      <c r="A7" s="16" t="str">
        <f>BookList!B10</f>
        <v>Neverwhere</v>
      </c>
      <c r="B7" s="32">
        <f t="shared" si="0"/>
        <v>747266689</v>
      </c>
      <c r="C7" s="16">
        <v>50</v>
      </c>
      <c r="D7" s="17">
        <f>C7-VLOOKUP(A7,Invoice!$A$10:$C$17,3,FALSE)</f>
        <v>42</v>
      </c>
    </row>
  </sheetData>
  <conditionalFormatting sqref="D2:D7">
    <cfRule type="cellIs" priority="1" dxfId="0" operator="between" stopIfTrue="1">
      <formula>11</formula>
      <formula>20</formula>
    </cfRule>
    <cfRule type="cellIs" priority="2" dxfId="1" operator="between" stopIfTrue="1">
      <formula>1</formula>
      <formula>10</formula>
    </cfRule>
    <cfRule type="cellIs" priority="3" dxfId="2" operator="lessThanOrEqual" stopIfTrue="1">
      <formula>0</formula>
    </cfRule>
  </conditionalFormatting>
  <printOptions gridLines="1" headings="1" horizontalCentered="1" vertic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&amp;LIntermediate Excel&amp;R&amp;A</oddHeader>
    <oddFooter>&amp;C&amp;F&amp;RBaglan IT Centre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24" sqref="B24"/>
    </sheetView>
  </sheetViews>
  <sheetFormatPr defaultColWidth="9.140625" defaultRowHeight="12.75"/>
  <cols>
    <col min="1" max="1" width="13.421875" style="0" bestFit="1" customWidth="1"/>
    <col min="2" max="3" width="23.7109375" style="0" bestFit="1" customWidth="1"/>
    <col min="4" max="4" width="12.421875" style="0" bestFit="1" customWidth="1"/>
    <col min="5" max="5" width="11.57421875" style="0" bestFit="1" customWidth="1"/>
    <col min="6" max="6" width="13.140625" style="0" bestFit="1" customWidth="1"/>
  </cols>
  <sheetData>
    <row r="1" spans="1:5" ht="14.25">
      <c r="A1" s="4" t="s">
        <v>55</v>
      </c>
      <c r="B1" s="4" t="s">
        <v>20</v>
      </c>
      <c r="C1" s="4" t="s">
        <v>21</v>
      </c>
      <c r="D1" s="4" t="s">
        <v>25</v>
      </c>
      <c r="E1" s="4" t="s">
        <v>22</v>
      </c>
    </row>
    <row r="2" spans="1:5" ht="12.75">
      <c r="A2" s="1" t="s">
        <v>50</v>
      </c>
      <c r="B2" s="1" t="s">
        <v>38</v>
      </c>
      <c r="C2" s="1" t="s">
        <v>57</v>
      </c>
      <c r="D2" s="1" t="s">
        <v>30</v>
      </c>
      <c r="E2" s="1" t="s">
        <v>39</v>
      </c>
    </row>
    <row r="3" spans="1:5" ht="12.75">
      <c r="A3" s="1" t="s">
        <v>54</v>
      </c>
      <c r="B3" s="1" t="s">
        <v>35</v>
      </c>
      <c r="C3" s="1" t="s">
        <v>36</v>
      </c>
      <c r="D3" s="1" t="s">
        <v>30</v>
      </c>
      <c r="E3" s="1" t="s">
        <v>37</v>
      </c>
    </row>
    <row r="4" spans="1:5" ht="12.75">
      <c r="A4" s="1" t="s">
        <v>53</v>
      </c>
      <c r="B4" s="1" t="s">
        <v>23</v>
      </c>
      <c r="C4" s="1" t="s">
        <v>24</v>
      </c>
      <c r="D4" s="1" t="s">
        <v>26</v>
      </c>
      <c r="E4" s="1" t="s">
        <v>27</v>
      </c>
    </row>
    <row r="5" spans="1:5" ht="12.75">
      <c r="A5" s="1" t="s">
        <v>52</v>
      </c>
      <c r="B5" s="1" t="s">
        <v>28</v>
      </c>
      <c r="C5" s="1" t="s">
        <v>29</v>
      </c>
      <c r="D5" s="1" t="s">
        <v>30</v>
      </c>
      <c r="E5" s="1" t="s">
        <v>31</v>
      </c>
    </row>
    <row r="6" spans="1:5" ht="12.75">
      <c r="A6" s="1" t="s">
        <v>51</v>
      </c>
      <c r="B6" s="1" t="s">
        <v>32</v>
      </c>
      <c r="C6" s="1" t="s">
        <v>33</v>
      </c>
      <c r="D6" s="1" t="s">
        <v>30</v>
      </c>
      <c r="E6" s="1" t="s">
        <v>34</v>
      </c>
    </row>
  </sheetData>
  <printOptions gridLines="1" headings="1" horizontalCentered="1" vertic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&amp;LIntermediate Excel&amp;R&amp;A</oddHeader>
    <oddFooter>&amp;C&amp;F&amp;RBaglan IT Centre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2.7109375" style="0" bestFit="1" customWidth="1"/>
    <col min="2" max="2" width="19.00390625" style="0" bestFit="1" customWidth="1"/>
    <col min="3" max="3" width="10.28125" style="0" bestFit="1" customWidth="1"/>
    <col min="5" max="6" width="12.421875" style="0" bestFit="1" customWidth="1"/>
  </cols>
  <sheetData>
    <row r="1" ht="18">
      <c r="A1" s="7" t="s">
        <v>40</v>
      </c>
    </row>
    <row r="2" ht="18">
      <c r="A2" s="7" t="s">
        <v>41</v>
      </c>
    </row>
    <row r="4" spans="1:2" ht="12.75">
      <c r="A4" s="8" t="s">
        <v>42</v>
      </c>
      <c r="B4" s="9">
        <f ca="1">NOW()</f>
        <v>37154.686592708335</v>
      </c>
    </row>
    <row r="6" spans="1:7" ht="12.75">
      <c r="A6" s="18" t="s">
        <v>43</v>
      </c>
      <c r="B6" s="19" t="str">
        <f>CustList!A2</f>
        <v>Dr. D Davies</v>
      </c>
      <c r="C6" s="19"/>
      <c r="D6" s="19"/>
      <c r="E6" s="20"/>
      <c r="F6" s="17"/>
      <c r="G6" s="17"/>
    </row>
    <row r="7" spans="1:7" ht="12.75">
      <c r="A7" s="21" t="s">
        <v>44</v>
      </c>
      <c r="B7" s="16" t="str">
        <f>VLOOKUP(B6,Client_List,2,FALSE)&amp;", "&amp;VLOOKUP(B6,Client_List,3,FALSE)&amp;", "&amp;VLOOKUP(B6,Client_List,4,FALSE)&amp;"."</f>
        <v>102, Rhyddings Terrace, Uplands, Swansea.</v>
      </c>
      <c r="C7" s="16"/>
      <c r="D7" s="16"/>
      <c r="E7" s="22"/>
      <c r="F7" s="17"/>
      <c r="G7" s="17"/>
    </row>
    <row r="8" spans="1:5" ht="12.75">
      <c r="A8" s="23" t="s">
        <v>56</v>
      </c>
      <c r="B8" s="24" t="str">
        <f>VLOOKUP(B6,Client_List,5,FALSE)</f>
        <v>SA1 2JP</v>
      </c>
      <c r="C8" s="25"/>
      <c r="D8" s="25"/>
      <c r="E8" s="26"/>
    </row>
    <row r="10" spans="1:5" ht="12.75">
      <c r="A10" s="10" t="s">
        <v>45</v>
      </c>
      <c r="B10" s="10" t="s">
        <v>4</v>
      </c>
      <c r="C10" s="10" t="s">
        <v>46</v>
      </c>
      <c r="D10" s="10" t="s">
        <v>5</v>
      </c>
      <c r="E10" s="10" t="s">
        <v>47</v>
      </c>
    </row>
    <row r="11" spans="1:5" ht="12.75">
      <c r="A11" s="11" t="str">
        <f>BookList!B5</f>
        <v>Thief of Time</v>
      </c>
      <c r="B11" s="27">
        <f>VLOOKUP(A11,Title_ISBN,2,FALSE)</f>
        <v>385601883</v>
      </c>
      <c r="C11" s="11">
        <v>22</v>
      </c>
      <c r="D11" s="28">
        <f>VLOOKUP(A11,BookList!$B$5:$D$10,3,FALSE)*C11</f>
        <v>186.78</v>
      </c>
      <c r="E11" s="11" t="str">
        <f>IF(VLOOKUP(A11,StockList!$A$1:$D$7,4,FALSE)&lt;1,"NO","YES")</f>
        <v>YES</v>
      </c>
    </row>
    <row r="12" spans="1:5" ht="12.75">
      <c r="A12" s="11" t="str">
        <f>BookList!B8</f>
        <v>The Last Hero</v>
      </c>
      <c r="B12" s="27" t="str">
        <f>VLOOKUP(A12,Title_ISBN,2,FALSE)</f>
        <v>057506885X</v>
      </c>
      <c r="C12" s="11">
        <v>14</v>
      </c>
      <c r="D12" s="28">
        <f>VLOOKUP(A12,BookList!$B$5:$D$10,3,FALSE)*C12</f>
        <v>176.26</v>
      </c>
      <c r="E12" s="11" t="str">
        <f>IF(VLOOKUP(A12,StockList!$A$1:$D$7,4,FALSE)&lt;1,"NO","YES")</f>
        <v>YES</v>
      </c>
    </row>
    <row r="13" spans="1:5" ht="12.75">
      <c r="A13" s="11" t="str">
        <f>BookList!B10</f>
        <v>Neverwhere</v>
      </c>
      <c r="B13" s="27">
        <f>VLOOKUP(A13,Title_ISBN,2,FALSE)</f>
        <v>747266689</v>
      </c>
      <c r="C13" s="11">
        <v>8</v>
      </c>
      <c r="D13" s="28">
        <f>VLOOKUP(A13,BookList!$B$5:$D$10,3,FALSE)*C13</f>
        <v>44.72</v>
      </c>
      <c r="E13" s="11" t="str">
        <f>IF(VLOOKUP(A13,StockList!$A$1:$D$7,4,FALSE)&lt;1,"NO","YES")</f>
        <v>YES</v>
      </c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spans="1:5" ht="13.5" thickBot="1">
      <c r="A18" s="11"/>
      <c r="B18" s="11"/>
      <c r="C18" s="12"/>
      <c r="D18" s="11"/>
      <c r="E18" s="11"/>
    </row>
    <row r="19" spans="1:5" ht="13.5" thickBot="1">
      <c r="A19" s="1"/>
      <c r="B19" s="1" t="s">
        <v>48</v>
      </c>
      <c r="C19" s="13">
        <f>SUM(C11:C18)</f>
        <v>44</v>
      </c>
      <c r="D19" s="1"/>
      <c r="E19" s="1"/>
    </row>
    <row r="20" spans="1:5" ht="13.5" thickBot="1">
      <c r="A20" s="1"/>
      <c r="B20" s="1" t="s">
        <v>58</v>
      </c>
      <c r="C20" s="1"/>
      <c r="D20" s="29">
        <f>C19*0.75</f>
        <v>33</v>
      </c>
      <c r="E20" s="1"/>
    </row>
    <row r="22" spans="2:4" ht="13.5" thickBot="1">
      <c r="B22" s="14" t="s">
        <v>49</v>
      </c>
      <c r="C22" s="15"/>
      <c r="D22" s="30">
        <f>SUM(D11:D20)</f>
        <v>440.76</v>
      </c>
    </row>
    <row r="23" ht="13.5" thickTop="1"/>
  </sheetData>
  <conditionalFormatting sqref="E11:E13">
    <cfRule type="cellIs" priority="1" dxfId="3" operator="equal" stopIfTrue="1">
      <formula>"NO"</formula>
    </cfRule>
  </conditionalFormatting>
  <printOptions gridLines="1" headings="1" horizontalCentered="1" verticalCentered="1"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1"/>
  <headerFooter alignWithMargins="0">
    <oddHeader>&amp;LIntermediate Excel&amp;R&amp;A</oddHeader>
    <oddFooter>&amp;C&amp;F&amp;RBaglan IT Centre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Mills</dc:creator>
  <cp:keywords/>
  <dc:description/>
  <cp:lastModifiedBy>John Mills</cp:lastModifiedBy>
  <cp:lastPrinted>2001-09-20T15:29:18Z</cp:lastPrinted>
  <dcterms:created xsi:type="dcterms:W3CDTF">2001-09-04T08:51:42Z</dcterms:created>
  <dcterms:modified xsi:type="dcterms:W3CDTF">2001-09-20T15:29:25Z</dcterms:modified>
  <cp:category/>
  <cp:version/>
  <cp:contentType/>
  <cp:contentStatus/>
</cp:coreProperties>
</file>